
<file path=[Content_Types].xml><?xml version="1.0" encoding="utf-8"?>
<Types xmlns="http://schemas.openxmlformats.org/package/2006/content-types">
  <Default ContentType="image/jpeg" Extension="jpg"/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okyny k vyplnění" sheetId="1" r:id="rId4"/>
    <sheet state="visible" name="Výpočtový nástroj" sheetId="2" r:id="rId5"/>
    <sheet state="visible" name="Definice decilů" sheetId="3" r:id="rId6"/>
    <sheet state="hidden" name="Data" sheetId="4" r:id="rId7"/>
  </sheets>
  <definedNames/>
  <calcPr/>
  <extLst>
    <ext uri="GoogleSheetsCustomDataVersion2">
      <go:sheetsCustomData xmlns:go="http://customooxmlschemas.google.com/" r:id="rId8" roundtripDataChecksum="WrS6F6engy0hI5t20BYvOxJ199nlyHjDOiys+nqlBR4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35">
      <text>
        <t xml:space="preserve">======
ID#AAACACrIDJ0
Nápověda    (2026-07-15 07:34:20)
řádek 45 DP = základ daně po odečtení ztráty
řádek 77 DP = daň celkem po úpravě o daňový bonus
řádek 77a = daňový bonus po odpočtu daně
řádek 32.3 = pojistné po slevě
řádek 16 = pojistné za rok
DP "daňové přiznání" Přiznání k dani z příjmu fyzických osob
PSP "přehled sociální pojištění" Přehled o příjmech a výdajích OSVČ
PZP " přehled zdravotní pojištění" Přehled OSVČ za rok</t>
      </text>
    </comment>
    <comment authorId="0" ref="C36">
      <text>
        <t xml:space="preserve">======
ID#AAACACrIDJw
Nápověda    (2026-07-15 07:34:20)
Svobodná povolání, poradci, projektanti, auditoři, architekti, lékaři, advokáti apod. = 40%
Řemeslné živnosti = 80%
Ostatní živnosti = 60%
Pronájem = 30%
výdajový paušál = horní hranice příjmu pro příslušné pásmo paušálního režimu * příslušné procento / 100 
např: 1.000.000 Kč * 0,6 = 600.000 Kč</t>
      </text>
    </comment>
  </commentList>
  <extLst>
    <ext uri="GoogleSheetsCustomDataVersion2">
      <go:sheetsCustomData xmlns:go="http://customooxmlschemas.google.com/" r:id="rId1" roundtripDataSignature="AMtx7mh/ZD259TGiSCsk9d1JXtdp/eEwtA=="/>
    </ext>
  </extLst>
</comments>
</file>

<file path=xl/sharedStrings.xml><?xml version="1.0" encoding="utf-8"?>
<sst xmlns="http://schemas.openxmlformats.org/spreadsheetml/2006/main" count="118" uniqueCount="103">
  <si>
    <t>VÝPOČTOVÝ NÁSTROJ PRO URČENÍ PŘÍJMOVÉHO DECILU ŽADATELE A JEHO DOMÁCNOSTI PRO PROGRAM NOVÁ ZELENÁ ÚSPORÁM</t>
  </si>
  <si>
    <t>Tento nástroj sloučí k určení příjmového decilu domácnosti pro programy podpory Nová zelená úsprám Light a Nová zelená úsporám bezúročný úvěr. Pomocí nástroje lze také snadno ověřit splnění podmínek pro možnost ucházet se o podporu za zvýhodněných podmínek pro domácnosti ohrožené energetickou chudobou.</t>
  </si>
  <si>
    <t>Vyplňte prosím zeleně označená pole na listu "VÝPOČTOVÝ NÁSTROJ"</t>
  </si>
  <si>
    <t>ZAČÍT VYPLŇOVAT</t>
  </si>
  <si>
    <t>Nápověda pro vyplnění jednotlivých polí:</t>
  </si>
  <si>
    <r>
      <rPr>
        <rFont val="Segoe UI"/>
        <b/>
        <i val="0"/>
        <color theme="1"/>
        <sz val="10.0"/>
      </rPr>
      <t>ČLENOVÉ DOMÁCNOSTI</t>
    </r>
    <r>
      <rPr>
        <rFont val="Segoe UI"/>
        <i/>
        <color theme="1"/>
        <sz val="10.0"/>
      </rPr>
      <t xml:space="preserve">
Jedná se o všechny osoby skutečně žijící v jedné domácnosti.</t>
    </r>
  </si>
  <si>
    <t>První dospělá osoba</t>
  </si>
  <si>
    <t>Jedná se o jednu hlavní dospělou osobu dané domácnosti. Vždy musí být vyplněno číslo 1.</t>
  </si>
  <si>
    <t>Další dospělá osoba</t>
  </si>
  <si>
    <t>Jedná se o všechny další dospělé osoby v domácnosti.</t>
  </si>
  <si>
    <t>Dítě do 13 let včetně</t>
  </si>
  <si>
    <t>Jsou to všechny děti dané domácnosti do věku 13 let včetně.</t>
  </si>
  <si>
    <t>Dítě nad 13 let</t>
  </si>
  <si>
    <t>Jsou to všechny děti dané domácnosti nad 13 let.</t>
  </si>
  <si>
    <t>* Dítě svěřené do střídavé péče se považuje za člena domácnosti toho rodiče, na kterém se rodiče písemně dohodli. Pokud nedošlo k dohodě rodičů, dítě se považuje 3 měsíce za člena domácnosti jednoho rodiče a další 3 měsíce za člena domácnosti druhého rodiče.  Pro stanovení decilu dle tohoto nástroje je rozhodující, do které domácnosti dítě spadá v měsíci podání žádosti</t>
  </si>
  <si>
    <r>
      <rPr>
        <rFont val="Quattrocento Sans"/>
        <b/>
        <color theme="1"/>
        <sz val="10.0"/>
      </rPr>
      <t xml:space="preserve">TYP DOMÁCNOSTI
</t>
    </r>
    <r>
      <rPr>
        <rFont val="Segoe UI"/>
        <b val="0"/>
        <i/>
        <color theme="1"/>
        <sz val="10.0"/>
      </rPr>
      <t>Zvolte, zda Vaše domácnost odpovídá jednomu z tvrzení.</t>
    </r>
  </si>
  <si>
    <t>Starobní důchodci</t>
  </si>
  <si>
    <t>Zvolte ano, pokud žijete v domácnosti tvořené výhradně starobními důchodci.</t>
  </si>
  <si>
    <t>Invalidita III. stupně</t>
  </si>
  <si>
    <t>Zvolte ano, pokud v domácnosti žije osoba s invalidním důchodem III. stupně.</t>
  </si>
  <si>
    <r>
      <rPr>
        <rFont val="Segoe UI"/>
        <b/>
        <i val="0"/>
        <color theme="1"/>
        <sz val="10.0"/>
      </rPr>
      <t>ČISTÉ MĚSÍČNÍ PŘÍJMY DOMÁCNOSTI</t>
    </r>
    <r>
      <rPr>
        <rFont val="Segoe UI"/>
        <i/>
        <color theme="1"/>
        <sz val="10.0"/>
      </rPr>
      <t xml:space="preserve"> 
Jedná se o měsíční průměr součtu čistých příjmů všech členů domácnosti za poslední 3 měsíce.</t>
    </r>
  </si>
  <si>
    <t>Mzdy / platy</t>
  </si>
  <si>
    <t>Uveďte měsíční průměr celkových čistých příjmů ze závislé činnosti (např.: HPP, DPP, DPČ apod.) za celou domácnost.</t>
  </si>
  <si>
    <t>Příjmy z podnikání (OSVČ)</t>
  </si>
  <si>
    <t>Uveďte měsíční průměr celkových čistých příjmů ze samostatné výdělečné činnosti.</t>
  </si>
  <si>
    <t>Dávky a příspěvky</t>
  </si>
  <si>
    <r>
      <rPr>
        <rFont val="Quattrocento Sans"/>
        <color theme="1"/>
        <sz val="10.0"/>
      </rPr>
      <t xml:space="preserve">Uveďte průměrnou měsíční výši všech dávek a příspěvků. Jedná se zejména o rodičovské příspěvky, peněžitou pomoc v mateřství, přídavky na dítě, apod.
</t>
    </r>
    <r>
      <rPr>
        <rFont val="Segoe UI"/>
        <i/>
        <color theme="1"/>
        <sz val="10.0"/>
      </rPr>
      <t>Příspěvek na péči se do příjmů domácnosti nezapočítává, pokud jde o příjem samotné závislé osoby (která příspěvek pobírá). Může se však započítat příjem pečující osoby, a to za předpokladu, že tato pečující osoba není členem domácnosti osoby, o kterou pečuje, a zároveň je uvedena/ohlášena jako pečující osoba. V takovém případě se do příjmů domácnosti započítává částka, kterou pečující osoba za péči skutečně obdržela.</t>
    </r>
  </si>
  <si>
    <t>Důchody (starobní / invalidní)</t>
  </si>
  <si>
    <t>Uveďte měsíční výši důchodů všech členů domácnosti, kteří je pobírají.</t>
  </si>
  <si>
    <t>Výživné</t>
  </si>
  <si>
    <t>Uveďte výši měsíčního výživného.</t>
  </si>
  <si>
    <t>Jiné příjmy</t>
  </si>
  <si>
    <t>Uveďte průměrné měsíční příjmy jinde nezařazené (pronájmy, příjmy z kapitálu, aj.).</t>
  </si>
  <si>
    <r>
      <rPr>
        <rFont val="Quattrocento Sans"/>
        <b/>
        <color theme="1"/>
        <sz val="10.0"/>
      </rPr>
      <t xml:space="preserve">ZPŮSOB DOKLADOVÁNÍ PŘÍJMŮ
</t>
    </r>
    <r>
      <rPr>
        <rFont val="Segoe UI"/>
        <b val="0"/>
        <i/>
        <color theme="1"/>
        <sz val="10.0"/>
      </rPr>
      <t>Všechny příjmy musí být prokazatelně doloženy prostřednictvím relevantních dokladů.</t>
    </r>
  </si>
  <si>
    <t>Potvrzení od zaměstnavatele o průměrné mzdě nebo výplatní pásky nebo výpisy z bankovního účtu za poslední 3 měsíce.</t>
  </si>
  <si>
    <t>Poslední daňové přiznání nebo přehled o příjmech a výdajích a přehled zdravotního pojištění za rok nebo oznámení o vstupu do paušálního režimu včetně potvrzení jeho odevzdání/přijetí.</t>
  </si>
  <si>
    <t>Potvrzení ČSSZ/ÚP o vyplacených dávkách nebo přehled vyplacených částek nebo výpisy z bankovního účtu nebo ústřižky z poštovní poukázky za poslední 3 ukončené měsíce.</t>
  </si>
  <si>
    <t xml:space="preserve">Rozhodnutí o přiznání důchodu nebo potvrzení o výši důchodu nebo výpisy z bankovního účtu nebo ústřižky z poštovní poukázky za poslední 3 ukončené měsíce. </t>
  </si>
  <si>
    <t>Rozsudek soudu nebo dohoa o výživném nebo doklad o skutečně přijatých platbách (výpis z účtu, poštovní poukázky, aj.) za poslední 3 ukončené měsíce.</t>
  </si>
  <si>
    <t>Nájemní smlouvy nebo daňové přiznání (příloha § 9) nebo případně evidence příjmů z nájmu nebo výpisy z bankovního účtu nebo potvrzení banky nebo potvrzení finanční instituce nebo roční výpis z investičního účtu aj. za poslední 3 ukončené měsíce.</t>
  </si>
  <si>
    <t>Osoby bez zdanitelných příjmů</t>
  </si>
  <si>
    <t>Výpisy z bankovního účtu nebo potvrzení banky o odchozích transakcí za poslední 3 ukončené měsíce, ze kterých bude patrné, že si osoba platí sama zdravotní pojištění nebo potvrzení zdravotní pojišťovny o úhradě pojistného za poslední 3 ukončené měsíce.</t>
  </si>
  <si>
    <t>ZPŮSOB VÝPOČTU ČISTÉHO MĚSÍČNÍHO PŘÍJMU OSVČ</t>
  </si>
  <si>
    <t>OSVČ</t>
  </si>
  <si>
    <t>Dle daňového přiznání. (řádek 45 z DP - řádek 77 z DP + řádek 77a z DP - řádek 32.3 z PSP - řádek 16 z PZP) / 12</t>
  </si>
  <si>
    <t>OSVČ paušální daň</t>
  </si>
  <si>
    <t>Výpočet: (horní hranice příjmu pro příslušné pásmo paušálního režimu - výdajový paušál - 12*paušální daň) / 12</t>
  </si>
  <si>
    <t>verze 1.2 (24. 6. 2026)</t>
  </si>
  <si>
    <t>ČLENOVÉ DOMÁCNOSTI</t>
  </si>
  <si>
    <t>Zadejte počet jednotlivých členů domácnosti.</t>
  </si>
  <si>
    <t>Člen domácnosti</t>
  </si>
  <si>
    <t>Počet členů v domácnosti</t>
  </si>
  <si>
    <t>První dospělý</t>
  </si>
  <si>
    <t>Další dospělý</t>
  </si>
  <si>
    <t>TYP DOMÁCNOSTI</t>
  </si>
  <si>
    <t>Upřesněte specifika Vaší domácnosti.</t>
  </si>
  <si>
    <t>Domácnost složená výhradně ze starobních důchodců?</t>
  </si>
  <si>
    <t>Ano</t>
  </si>
  <si>
    <t>V domácnosti je osoba pobírající invalidní důchod III. stupně?</t>
  </si>
  <si>
    <t>Ne</t>
  </si>
  <si>
    <t>ČISTÉ MĚSÍČNÍ PŘÍJMY DOMÁCNOSTI</t>
  </si>
  <si>
    <t>Zadejte celkové měsíční čisté příjmy za všechny členy domácnosti.</t>
  </si>
  <si>
    <t>Druh příjmu</t>
  </si>
  <si>
    <t>Částka (Kč)</t>
  </si>
  <si>
    <t>VÝSLEDNÉ HODNOTY</t>
  </si>
  <si>
    <t>Přepočtené spotřební jednotky</t>
  </si>
  <si>
    <t>Celkové čisté měsíční příjmy domácnosti</t>
  </si>
  <si>
    <t>Výsledný příjmový decil pro zadané hodnoty</t>
  </si>
  <si>
    <t>Možnost žádat o výhodnou dotaci NZÚ Light?</t>
  </si>
  <si>
    <r>
      <rPr>
        <rFont val="Quattrocento Sans"/>
        <i/>
        <color theme="1"/>
        <sz val="10.0"/>
      </rPr>
      <t>Zvýhodněná dotace pro nedostatečně zateplené domy (U</t>
    </r>
    <r>
      <rPr>
        <rFont val="Segoe UI"/>
        <i/>
        <color theme="1"/>
        <sz val="10.0"/>
        <vertAlign val="subscript"/>
      </rPr>
      <t>em</t>
    </r>
    <r>
      <rPr>
        <rFont val="Segoe UI"/>
        <i/>
        <color theme="1"/>
        <sz val="10.0"/>
      </rPr>
      <t xml:space="preserve"> třída E-G)</t>
    </r>
  </si>
  <si>
    <t>Možnost žádat o bezúročný úvěr NZÚ se splatností 25 let?</t>
  </si>
  <si>
    <t>Zajištěný úvěr na komplexní opatření</t>
  </si>
  <si>
    <t>Možnost žádat o zpracování Renovačního pasu a dotační poradenství?</t>
  </si>
  <si>
    <t>Pouze pro domácnosti ohrožené energetickou chudobou.</t>
  </si>
  <si>
    <t>ŽADATEL</t>
  </si>
  <si>
    <t>Příjmení</t>
  </si>
  <si>
    <t>Jméno</t>
  </si>
  <si>
    <t>podpis žadatele</t>
  </si>
  <si>
    <t>Decil - Horní hranice čistých peněžních příjmů</t>
  </si>
  <si>
    <t>Domácnost</t>
  </si>
  <si>
    <t>Osoba v čele</t>
  </si>
  <si>
    <t>Další děti a osoby</t>
  </si>
  <si>
    <t>Děti do 13 let</t>
  </si>
  <si>
    <t>Spotřební jednotky</t>
  </si>
  <si>
    <t>Jednotlivec</t>
  </si>
  <si>
    <t>Samoživitel(ka) s 1 dítětem do 13 let</t>
  </si>
  <si>
    <t>Samoživitel(ka) s 2 dětmi do 13 let</t>
  </si>
  <si>
    <t>Bezdětný pár</t>
  </si>
  <si>
    <t>Rodina s 1 dítětem do 13 let</t>
  </si>
  <si>
    <t>Rodina s 2 dětmi do 13 let</t>
  </si>
  <si>
    <t>Rodina s 1 dítětem do 13 let a 1 starším dítětem</t>
  </si>
  <si>
    <t>Rodina s 2 dětmi do 13 let a 1 starším dítětem</t>
  </si>
  <si>
    <t>Rodina se 3 dětmi do 13 let</t>
  </si>
  <si>
    <t>Rodina se 4 dětmi do 13 let</t>
  </si>
  <si>
    <t>Data</t>
  </si>
  <si>
    <t>EU-SILC 2025</t>
  </si>
  <si>
    <t>Definice</t>
  </si>
  <si>
    <t>Použité příjmy = čisté peněžní příjmy domácnosti</t>
  </si>
  <si>
    <t>Spotřební jednotky dle definice EU</t>
  </si>
  <si>
    <t>Vlastníci = domácnosti ve vlastním domě, bytě v osobním vlastnictví a v družstevním bytě</t>
  </si>
  <si>
    <t>Decil</t>
  </si>
  <si>
    <t>Pro konkrétní domácnosti</t>
  </si>
  <si>
    <t>Reference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</si>
</sst>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\ &quot;Kč&quot;"/>
    <numFmt numFmtId="165" formatCode="#,##0.00\ &quot;Kč&quot;"/>
  </numFmts>
  <fonts count="17">
    <font>
      <sz val="11.0"/>
      <color theme="1"/>
      <name val="Aptos Narrow"/>
      <scheme val="minor"/>
    </font>
    <font>
      <sz val="11.0"/>
      <color theme="1"/>
      <name val="Aptos Narrow"/>
    </font>
    <font>
      <b/>
      <sz val="14.0"/>
      <color theme="1"/>
      <name val="Quattrocento Sans"/>
    </font>
    <font/>
    <font>
      <i/>
      <sz val="10.0"/>
      <color theme="1"/>
      <name val="Quattrocento Sans"/>
    </font>
    <font>
      <b/>
      <sz val="10.0"/>
      <color theme="1"/>
      <name val="Quattrocento Sans"/>
    </font>
    <font>
      <b/>
      <u/>
      <sz val="11.0"/>
      <color theme="0"/>
      <name val="Quattrocento Sans"/>
    </font>
    <font>
      <sz val="10.0"/>
      <color theme="1"/>
      <name val="Quattrocento Sans"/>
    </font>
    <font>
      <i/>
      <sz val="9.0"/>
      <color theme="1"/>
      <name val="Quattrocento Sans"/>
    </font>
    <font>
      <b/>
      <sz val="11.0"/>
      <color theme="1"/>
      <name val="Aptos Narrow"/>
    </font>
    <font>
      <i/>
      <sz val="11.0"/>
      <color theme="1"/>
      <name val="Aptos Narrow"/>
    </font>
    <font>
      <color theme="1"/>
      <name val="Arial"/>
    </font>
    <font>
      <b/>
      <sz val="18.0"/>
      <color theme="1"/>
      <name val="Quattrocento Sans"/>
    </font>
    <font>
      <i/>
      <sz val="8.0"/>
      <color theme="1"/>
      <name val="Quattrocento Sans"/>
    </font>
    <font>
      <sz val="9.0"/>
      <color theme="0"/>
      <name val="Quattrocento Sans"/>
    </font>
    <font>
      <sz val="9.0"/>
      <color theme="1"/>
      <name val="Quattrocento Sans"/>
    </font>
    <font>
      <sz val="10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theme="9"/>
        <bgColor theme="9"/>
      </patternFill>
    </fill>
    <fill>
      <patternFill patternType="solid">
        <fgColor rgb="FFD8D8D8"/>
        <bgColor rgb="FFD8D8D8"/>
      </patternFill>
    </fill>
    <fill>
      <patternFill patternType="solid">
        <fgColor rgb="FFFFC000"/>
        <bgColor rgb="FFFFC000"/>
      </patternFill>
    </fill>
    <fill>
      <patternFill patternType="solid">
        <fgColor theme="1"/>
        <bgColor theme="1"/>
      </patternFill>
    </fill>
  </fills>
  <borders count="30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>
        <color rgb="FF000000"/>
      </bottom>
    </border>
    <border>
      <left/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/>
      <top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/>
      <top/>
    </border>
    <border>
      <left/>
      <right/>
      <bottom/>
    </border>
    <border>
      <left/>
      <right/>
      <top/>
      <bottom style="hair">
        <color rgb="FF000000"/>
      </bottom>
    </border>
    <border>
      <left style="thin">
        <color theme="0"/>
      </left>
      <right/>
      <top style="thin">
        <color theme="0"/>
      </top>
      <bottom style="thin">
        <color theme="0"/>
      </bottom>
    </border>
    <border>
      <left/>
      <right/>
      <top style="thin">
        <color theme="0"/>
      </top>
      <bottom style="thin">
        <color theme="0"/>
      </bottom>
    </border>
    <border>
      <left/>
      <right style="thin">
        <color theme="0"/>
      </right>
      <top style="thin">
        <color theme="0"/>
      </top>
      <bottom style="thin">
        <color theme="0"/>
      </bottom>
    </border>
    <border>
      <left style="thin">
        <color theme="0"/>
      </left>
      <top style="thin">
        <color theme="0"/>
      </top>
      <bottom style="thin">
        <color theme="0"/>
      </bottom>
    </border>
    <border>
      <top style="thin">
        <color theme="0"/>
      </top>
      <bottom style="thin">
        <color theme="0"/>
      </bottom>
    </border>
    <border>
      <right style="thin">
        <color theme="0"/>
      </right>
      <top style="thin">
        <color theme="0"/>
      </top>
      <bottom style="thin">
        <color theme="0"/>
      </bottom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</border>
    <border>
      <left/>
      <right/>
      <top style="thin">
        <color theme="0"/>
      </top>
      <bottom/>
    </border>
  </borders>
  <cellStyleXfs count="1">
    <xf borderId="0" fillId="0" fontId="0" numFmtId="0" applyAlignment="1" applyFont="1"/>
  </cellStyleXfs>
  <cellXfs count="69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2" numFmtId="0" xfId="0" applyAlignment="1" applyBorder="1" applyFont="1">
      <alignment horizontal="center" shrinkToFit="0" vertical="center" wrapText="1"/>
    </xf>
    <xf borderId="3" fillId="0" fontId="3" numFmtId="0" xfId="0" applyBorder="1" applyFont="1"/>
    <xf borderId="4" fillId="0" fontId="3" numFmtId="0" xfId="0" applyBorder="1" applyFont="1"/>
    <xf borderId="2" fillId="2" fontId="4" numFmtId="0" xfId="0" applyAlignment="1" applyBorder="1" applyFont="1">
      <alignment horizontal="center" shrinkToFit="0" vertical="center" wrapText="1"/>
    </xf>
    <xf borderId="5" fillId="2" fontId="5" numFmtId="0" xfId="0" applyAlignment="1" applyBorder="1" applyFont="1">
      <alignment horizontal="left" shrinkToFit="0" vertical="center" wrapText="1"/>
    </xf>
    <xf borderId="6" fillId="0" fontId="3" numFmtId="0" xfId="0" applyBorder="1" applyFont="1"/>
    <xf borderId="7" fillId="0" fontId="3" numFmtId="0" xfId="0" applyBorder="1" applyFont="1"/>
    <xf borderId="8" fillId="3" fontId="6" numFmtId="0" xfId="0" applyAlignment="1" applyBorder="1" applyFill="1" applyFont="1">
      <alignment horizontal="center" shrinkToFit="0" vertical="center" wrapText="1"/>
    </xf>
    <xf borderId="9" fillId="0" fontId="3" numFmtId="0" xfId="0" applyBorder="1" applyFont="1"/>
    <xf borderId="1" fillId="2" fontId="7" numFmtId="0" xfId="0" applyBorder="1" applyFont="1"/>
    <xf borderId="1" fillId="2" fontId="5" numFmtId="0" xfId="0" applyBorder="1" applyFont="1"/>
    <xf borderId="5" fillId="2" fontId="4" numFmtId="0" xfId="0" applyAlignment="1" applyBorder="1" applyFont="1">
      <alignment horizontal="left" shrinkToFit="0" vertical="center" wrapText="1"/>
    </xf>
    <xf borderId="5" fillId="2" fontId="7" numFmtId="0" xfId="0" applyAlignment="1" applyBorder="1" applyFont="1">
      <alignment horizontal="left" vertical="center"/>
    </xf>
    <xf borderId="5" fillId="2" fontId="7" numFmtId="0" xfId="0" applyAlignment="1" applyBorder="1" applyFont="1">
      <alignment horizontal="left" shrinkToFit="0" vertical="center" wrapText="1"/>
    </xf>
    <xf borderId="8" fillId="2" fontId="4" numFmtId="0" xfId="0" applyAlignment="1" applyBorder="1" applyFont="1">
      <alignment horizontal="left" shrinkToFit="0" vertical="center" wrapText="1"/>
    </xf>
    <xf borderId="10" fillId="2" fontId="7" numFmtId="0" xfId="0" applyAlignment="1" applyBorder="1" applyFont="1">
      <alignment vertical="center"/>
    </xf>
    <xf borderId="11" fillId="2" fontId="7" numFmtId="0" xfId="0" applyAlignment="1" applyBorder="1" applyFont="1">
      <alignment horizontal="left" vertical="center"/>
    </xf>
    <xf borderId="11" fillId="2" fontId="7" numFmtId="0" xfId="0" applyAlignment="1" applyBorder="1" applyFont="1">
      <alignment horizontal="left" shrinkToFit="0" vertical="center" wrapText="1"/>
    </xf>
    <xf borderId="12" fillId="2" fontId="8" numFmtId="0" xfId="0" applyAlignment="1" applyBorder="1" applyFont="1">
      <alignment horizontal="right"/>
    </xf>
    <xf borderId="13" fillId="0" fontId="3" numFmtId="0" xfId="0" applyBorder="1" applyFont="1"/>
    <xf borderId="14" fillId="0" fontId="3" numFmtId="0" xfId="0" applyBorder="1" applyFont="1"/>
    <xf borderId="1" fillId="2" fontId="2" numFmtId="0" xfId="0" applyAlignment="1" applyBorder="1" applyFont="1">
      <alignment shrinkToFit="0" vertical="center" wrapText="1"/>
    </xf>
    <xf borderId="1" fillId="2" fontId="4" numFmtId="0" xfId="0" applyBorder="1" applyFont="1"/>
    <xf borderId="10" fillId="4" fontId="5" numFmtId="0" xfId="0" applyAlignment="1" applyBorder="1" applyFill="1" applyFont="1">
      <alignment horizontal="center" vertical="center"/>
    </xf>
    <xf borderId="10" fillId="2" fontId="7" numFmtId="0" xfId="0" applyBorder="1" applyFont="1"/>
    <xf borderId="10" fillId="3" fontId="7" numFmtId="0" xfId="0" applyAlignment="1" applyBorder="1" applyFont="1">
      <alignment readingOrder="0"/>
    </xf>
    <xf borderId="10" fillId="3" fontId="7" numFmtId="0" xfId="0" applyBorder="1" applyFont="1"/>
    <xf borderId="10" fillId="2" fontId="5" numFmtId="0" xfId="0" applyAlignment="1" applyBorder="1" applyFont="1">
      <alignment vertical="center"/>
    </xf>
    <xf borderId="10" fillId="3" fontId="5" numFmtId="0" xfId="0" applyAlignment="1" applyBorder="1" applyFont="1">
      <alignment horizontal="center" vertical="center"/>
    </xf>
    <xf borderId="1" fillId="2" fontId="9" numFmtId="0" xfId="0" applyBorder="1" applyFont="1"/>
    <xf borderId="1" fillId="2" fontId="10" numFmtId="0" xfId="0" applyBorder="1" applyFont="1"/>
    <xf borderId="10" fillId="3" fontId="7" numFmtId="164" xfId="0" applyBorder="1" applyFont="1" applyNumberFormat="1"/>
    <xf borderId="10" fillId="3" fontId="7" numFmtId="164" xfId="0" applyAlignment="1" applyBorder="1" applyFont="1" applyNumberFormat="1">
      <alignment readingOrder="0"/>
    </xf>
    <xf borderId="0" fillId="0" fontId="11" numFmtId="0" xfId="0" applyAlignment="1" applyFont="1">
      <alignment readingOrder="0"/>
    </xf>
    <xf borderId="1" fillId="2" fontId="5" numFmtId="0" xfId="0" applyAlignment="1" applyBorder="1" applyFont="1">
      <alignment vertical="center"/>
    </xf>
    <xf borderId="1" fillId="2" fontId="5" numFmtId="0" xfId="0" applyAlignment="1" applyBorder="1" applyFont="1">
      <alignment horizontal="center" vertical="center"/>
    </xf>
    <xf borderId="0" fillId="0" fontId="5" numFmtId="164" xfId="0" applyAlignment="1" applyFont="1" applyNumberFormat="1">
      <alignment horizontal="center" vertical="center"/>
    </xf>
    <xf borderId="1" fillId="2" fontId="5" numFmtId="164" xfId="0" applyBorder="1" applyFont="1" applyNumberFormat="1"/>
    <xf borderId="10" fillId="2" fontId="2" numFmtId="0" xfId="0" applyAlignment="1" applyBorder="1" applyFont="1">
      <alignment vertical="center"/>
    </xf>
    <xf borderId="10" fillId="0" fontId="2" numFmtId="0" xfId="0" applyAlignment="1" applyBorder="1" applyFont="1">
      <alignment horizontal="center" vertical="center"/>
    </xf>
    <xf borderId="15" fillId="2" fontId="5" numFmtId="0" xfId="0" applyBorder="1" applyFont="1"/>
    <xf borderId="16" fillId="0" fontId="12" numFmtId="0" xfId="0" applyAlignment="1" applyBorder="1" applyFont="1">
      <alignment horizontal="center" vertical="center"/>
    </xf>
    <xf borderId="17" fillId="2" fontId="4" numFmtId="0" xfId="0" applyBorder="1" applyFont="1"/>
    <xf borderId="18" fillId="0" fontId="3" numFmtId="0" xfId="0" applyBorder="1" applyFont="1"/>
    <xf borderId="19" fillId="5" fontId="12" numFmtId="0" xfId="0" applyAlignment="1" applyBorder="1" applyFill="1" applyFont="1">
      <alignment horizontal="center" vertical="center"/>
    </xf>
    <xf borderId="20" fillId="0" fontId="3" numFmtId="0" xfId="0" applyBorder="1" applyFont="1"/>
    <xf borderId="21" fillId="2" fontId="7" numFmtId="0" xfId="0" applyBorder="1" applyFont="1"/>
    <xf borderId="1" fillId="2" fontId="13" numFmtId="0" xfId="0" applyBorder="1" applyFont="1"/>
    <xf borderId="1" fillId="2" fontId="7" numFmtId="0" xfId="0" applyAlignment="1" applyBorder="1" applyFont="1">
      <alignment horizontal="center"/>
    </xf>
    <xf borderId="1" fillId="2" fontId="8" numFmtId="0" xfId="0" applyBorder="1" applyFont="1"/>
    <xf borderId="0" fillId="0" fontId="7" numFmtId="0" xfId="0" applyFont="1"/>
    <xf borderId="22" fillId="6" fontId="14" numFmtId="0" xfId="0" applyBorder="1" applyFill="1" applyFont="1"/>
    <xf borderId="23" fillId="6" fontId="14" numFmtId="0" xfId="0" applyBorder="1" applyFont="1"/>
    <xf borderId="24" fillId="6" fontId="14" numFmtId="0" xfId="0" applyBorder="1" applyFont="1"/>
    <xf borderId="25" fillId="6" fontId="14" numFmtId="0" xfId="0" applyAlignment="1" applyBorder="1" applyFont="1">
      <alignment horizontal="center"/>
    </xf>
    <xf borderId="26" fillId="0" fontId="3" numFmtId="0" xfId="0" applyBorder="1" applyFont="1"/>
    <xf borderId="27" fillId="0" fontId="3" numFmtId="0" xfId="0" applyBorder="1" applyFont="1"/>
    <xf borderId="28" fillId="6" fontId="14" numFmtId="0" xfId="0" applyBorder="1" applyFont="1"/>
    <xf borderId="0" fillId="0" fontId="15" numFmtId="0" xfId="0" applyFont="1"/>
    <xf borderId="0" fillId="0" fontId="15" numFmtId="165" xfId="0" applyFont="1" applyNumberFormat="1"/>
    <xf borderId="0" fillId="0" fontId="1" numFmtId="164" xfId="0" applyFont="1" applyNumberFormat="1"/>
    <xf borderId="1" fillId="2" fontId="15" numFmtId="0" xfId="0" applyBorder="1" applyFont="1"/>
    <xf borderId="29" fillId="6" fontId="14" numFmtId="0" xfId="0" applyBorder="1" applyFont="1"/>
    <xf borderId="1" fillId="2" fontId="15" numFmtId="3" xfId="0" applyBorder="1" applyFont="1" applyNumberFormat="1"/>
    <xf borderId="0" fillId="0" fontId="16" numFmtId="0" xfId="0" applyAlignment="1" applyFont="1">
      <alignment horizontal="center" vertical="center"/>
    </xf>
    <xf borderId="0" fillId="0" fontId="1" numFmtId="0" xfId="0" applyFont="1"/>
    <xf borderId="0" fillId="0" fontId="1" numFmtId="165" xfId="0" applyFont="1" applyNumberFormat="1"/>
  </cellXfs>
  <cellStyles count="1">
    <cellStyle xfId="0" name="Normal" builtinId="0"/>
  </cellStyles>
  <dxfs count="4">
    <dxf>
      <font/>
      <fill>
        <patternFill patternType="solid">
          <fgColor rgb="FFFFC000"/>
          <bgColor rgb="FFFFC000"/>
        </patternFill>
      </fill>
      <border/>
    </dxf>
    <dxf>
      <font/>
      <fill>
        <patternFill patternType="solid">
          <fgColor theme="9"/>
          <bgColor theme="9"/>
        </patternFill>
      </fill>
      <border/>
    </dxf>
    <dxf>
      <font/>
      <fill>
        <patternFill patternType="solid">
          <fgColor rgb="FFC00000"/>
          <bgColor rgb="FFC00000"/>
        </patternFill>
      </fill>
      <border/>
    </dxf>
    <dxf>
      <font/>
      <fill>
        <patternFill patternType="solid">
          <fgColor rgb="FF00B050"/>
          <bgColor rgb="FF00B050"/>
        </patternFill>
      </fill>
      <border/>
    </dxf>
  </dxfs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142875</xdr:colOff>
      <xdr:row>0</xdr:row>
      <xdr:rowOff>190500</xdr:rowOff>
    </xdr:from>
    <xdr:ext cx="5572125" cy="4000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161925</xdr:colOff>
      <xdr:row>0</xdr:row>
      <xdr:rowOff>276225</xdr:rowOff>
    </xdr:from>
    <xdr:ext cx="5581650" cy="400050"/>
    <xdr:pic>
      <xdr:nvPicPr>
        <xdr:cNvPr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209550</xdr:colOff>
      <xdr:row>17</xdr:row>
      <xdr:rowOff>171450</xdr:rowOff>
    </xdr:from>
    <xdr:ext cx="5581650" cy="4381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F0"/>
    <pageSetUpPr fitToPage="1"/>
  </sheetPr>
  <sheetViews>
    <sheetView workbookViewId="0"/>
  </sheetViews>
  <sheetFormatPr customHeight="1" defaultColWidth="12.63" defaultRowHeight="15.0"/>
  <cols>
    <col customWidth="1" min="1" max="1" width="9.63"/>
    <col customWidth="1" min="2" max="2" width="8.88"/>
    <col customWidth="1" min="3" max="7" width="8.0"/>
    <col customWidth="1" min="8" max="8" width="8.63"/>
    <col customWidth="1" min="9" max="9" width="10.38"/>
    <col customWidth="1" hidden="1" min="10" max="10" width="7.63"/>
    <col customWidth="1" min="11" max="26" width="7.63"/>
  </cols>
  <sheetData>
    <row r="1" ht="60.7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ht="55.5" customHeight="1">
      <c r="A2" s="2" t="s">
        <v>0</v>
      </c>
      <c r="B2" s="3"/>
      <c r="C2" s="3"/>
      <c r="D2" s="3"/>
      <c r="E2" s="3"/>
      <c r="F2" s="3"/>
      <c r="G2" s="3"/>
      <c r="H2" s="3"/>
      <c r="I2" s="4"/>
      <c r="J2" s="1"/>
    </row>
    <row r="3" ht="63.0" customHeight="1">
      <c r="A3" s="5" t="s">
        <v>1</v>
      </c>
      <c r="B3" s="3"/>
      <c r="C3" s="3"/>
      <c r="D3" s="3"/>
      <c r="E3" s="3"/>
      <c r="F3" s="3"/>
      <c r="G3" s="3"/>
      <c r="H3" s="3"/>
      <c r="I3" s="4"/>
      <c r="J3" s="1"/>
    </row>
    <row r="4" ht="22.5" customHeight="1">
      <c r="A4" s="6" t="s">
        <v>2</v>
      </c>
      <c r="B4" s="7"/>
      <c r="C4" s="7"/>
      <c r="D4" s="7"/>
      <c r="E4" s="7"/>
      <c r="F4" s="7"/>
      <c r="G4" s="8"/>
      <c r="H4" s="9" t="s">
        <v>3</v>
      </c>
      <c r="I4" s="10"/>
      <c r="J4" s="1"/>
    </row>
    <row r="5">
      <c r="A5" s="11"/>
      <c r="B5" s="11"/>
      <c r="C5" s="11"/>
      <c r="D5" s="11"/>
      <c r="E5" s="11"/>
      <c r="F5" s="11"/>
      <c r="G5" s="11"/>
      <c r="H5" s="11"/>
      <c r="I5" s="11"/>
      <c r="J5" s="1"/>
    </row>
    <row r="6">
      <c r="A6" s="12" t="s">
        <v>4</v>
      </c>
      <c r="B6" s="11"/>
      <c r="C6" s="11"/>
      <c r="D6" s="11"/>
      <c r="E6" s="11"/>
      <c r="F6" s="11"/>
      <c r="G6" s="11"/>
      <c r="H6" s="11"/>
      <c r="I6" s="11"/>
      <c r="J6" s="1"/>
    </row>
    <row r="7" ht="33.75" customHeight="1">
      <c r="A7" s="13" t="s">
        <v>5</v>
      </c>
      <c r="B7" s="7"/>
      <c r="C7" s="7"/>
      <c r="D7" s="7"/>
      <c r="E7" s="7"/>
      <c r="F7" s="7"/>
      <c r="G7" s="7"/>
      <c r="H7" s="7"/>
      <c r="I7" s="10"/>
      <c r="J7" s="1"/>
    </row>
    <row r="8" ht="30.0" customHeight="1">
      <c r="A8" s="14" t="s">
        <v>6</v>
      </c>
      <c r="B8" s="10"/>
      <c r="C8" s="15" t="s">
        <v>7</v>
      </c>
      <c r="D8" s="7"/>
      <c r="E8" s="7"/>
      <c r="F8" s="7"/>
      <c r="G8" s="7"/>
      <c r="H8" s="7"/>
      <c r="I8" s="10"/>
      <c r="J8" s="1"/>
    </row>
    <row r="9" ht="15.0" customHeight="1">
      <c r="A9" s="14" t="s">
        <v>8</v>
      </c>
      <c r="B9" s="10"/>
      <c r="C9" s="15" t="s">
        <v>9</v>
      </c>
      <c r="D9" s="7"/>
      <c r="E9" s="7"/>
      <c r="F9" s="7"/>
      <c r="G9" s="7"/>
      <c r="H9" s="7"/>
      <c r="I9" s="10"/>
      <c r="J9" s="1"/>
    </row>
    <row r="10" ht="15.0" customHeight="1">
      <c r="A10" s="14" t="s">
        <v>10</v>
      </c>
      <c r="B10" s="10"/>
      <c r="C10" s="15" t="s">
        <v>11</v>
      </c>
      <c r="D10" s="7"/>
      <c r="E10" s="7"/>
      <c r="F10" s="7"/>
      <c r="G10" s="7"/>
      <c r="H10" s="7"/>
      <c r="I10" s="10"/>
      <c r="J10" s="1"/>
    </row>
    <row r="11" ht="15.0" customHeight="1">
      <c r="A11" s="14" t="s">
        <v>12</v>
      </c>
      <c r="B11" s="10"/>
      <c r="C11" s="15" t="s">
        <v>13</v>
      </c>
      <c r="D11" s="7"/>
      <c r="E11" s="7"/>
      <c r="F11" s="7"/>
      <c r="G11" s="7"/>
      <c r="H11" s="7"/>
      <c r="I11" s="10"/>
      <c r="J11" s="1"/>
    </row>
    <row r="12" ht="68.25" customHeight="1">
      <c r="A12" s="16" t="s">
        <v>14</v>
      </c>
      <c r="B12" s="7"/>
      <c r="C12" s="7"/>
      <c r="D12" s="7"/>
      <c r="E12" s="7"/>
      <c r="F12" s="7"/>
      <c r="G12" s="7"/>
      <c r="H12" s="7"/>
      <c r="I12" s="8"/>
      <c r="J12" s="1"/>
    </row>
    <row r="13" ht="29.25" customHeight="1">
      <c r="A13" s="6" t="s">
        <v>15</v>
      </c>
      <c r="B13" s="7"/>
      <c r="C13" s="7"/>
      <c r="D13" s="7"/>
      <c r="E13" s="7"/>
      <c r="F13" s="7"/>
      <c r="G13" s="7"/>
      <c r="H13" s="7"/>
      <c r="I13" s="10"/>
      <c r="J13" s="1"/>
    </row>
    <row r="14" ht="15.0" customHeight="1">
      <c r="A14" s="17" t="s">
        <v>16</v>
      </c>
      <c r="B14" s="17"/>
      <c r="C14" s="15" t="s">
        <v>17</v>
      </c>
      <c r="D14" s="7"/>
      <c r="E14" s="7"/>
      <c r="F14" s="7"/>
      <c r="G14" s="7"/>
      <c r="H14" s="7"/>
      <c r="I14" s="10"/>
      <c r="J14" s="1"/>
    </row>
    <row r="15" ht="15.0" customHeight="1">
      <c r="A15" s="17" t="s">
        <v>18</v>
      </c>
      <c r="B15" s="17"/>
      <c r="C15" s="15" t="s">
        <v>19</v>
      </c>
      <c r="D15" s="7"/>
      <c r="E15" s="7"/>
      <c r="F15" s="7"/>
      <c r="G15" s="7"/>
      <c r="H15" s="7"/>
      <c r="I15" s="10"/>
      <c r="J15" s="1"/>
    </row>
    <row r="16" ht="15.0" customHeight="1">
      <c r="A16" s="18"/>
      <c r="B16" s="18"/>
      <c r="C16" s="19"/>
      <c r="D16" s="19"/>
      <c r="E16" s="19"/>
      <c r="F16" s="19"/>
      <c r="G16" s="19"/>
      <c r="H16" s="19"/>
      <c r="I16" s="19"/>
      <c r="J16" s="1"/>
    </row>
    <row r="17" ht="28.5" customHeight="1">
      <c r="A17" s="13" t="s">
        <v>20</v>
      </c>
      <c r="B17" s="7"/>
      <c r="C17" s="7"/>
      <c r="D17" s="7"/>
      <c r="E17" s="7"/>
      <c r="F17" s="7"/>
      <c r="G17" s="7"/>
      <c r="H17" s="7"/>
      <c r="I17" s="10"/>
      <c r="J17" s="1"/>
    </row>
    <row r="18" ht="33.75" customHeight="1">
      <c r="A18" s="15" t="s">
        <v>21</v>
      </c>
      <c r="B18" s="10"/>
      <c r="C18" s="15" t="s">
        <v>22</v>
      </c>
      <c r="D18" s="7"/>
      <c r="E18" s="7"/>
      <c r="F18" s="7"/>
      <c r="G18" s="7"/>
      <c r="H18" s="7"/>
      <c r="I18" s="10"/>
      <c r="J18" s="1"/>
    </row>
    <row r="19" ht="33.75" customHeight="1">
      <c r="A19" s="15" t="s">
        <v>23</v>
      </c>
      <c r="B19" s="10"/>
      <c r="C19" s="15" t="s">
        <v>24</v>
      </c>
      <c r="D19" s="7"/>
      <c r="E19" s="7"/>
      <c r="F19" s="7"/>
      <c r="G19" s="7"/>
      <c r="H19" s="7"/>
      <c r="I19" s="10"/>
      <c r="J19" s="1"/>
    </row>
    <row r="20" ht="133.5" customHeight="1">
      <c r="A20" s="14" t="s">
        <v>25</v>
      </c>
      <c r="B20" s="10"/>
      <c r="C20" s="15" t="s">
        <v>26</v>
      </c>
      <c r="D20" s="7"/>
      <c r="E20" s="7"/>
      <c r="F20" s="7"/>
      <c r="G20" s="7"/>
      <c r="H20" s="7"/>
      <c r="I20" s="10"/>
      <c r="J20" s="1"/>
    </row>
    <row r="21" ht="33.75" customHeight="1">
      <c r="A21" s="15" t="s">
        <v>27</v>
      </c>
      <c r="B21" s="10"/>
      <c r="C21" s="15" t="s">
        <v>28</v>
      </c>
      <c r="D21" s="7"/>
      <c r="E21" s="7"/>
      <c r="F21" s="7"/>
      <c r="G21" s="7"/>
      <c r="H21" s="7"/>
      <c r="I21" s="10"/>
      <c r="J21" s="1"/>
    </row>
    <row r="22" ht="31.5" customHeight="1">
      <c r="A22" s="15" t="s">
        <v>29</v>
      </c>
      <c r="B22" s="10"/>
      <c r="C22" s="15" t="s">
        <v>30</v>
      </c>
      <c r="D22" s="7"/>
      <c r="E22" s="7"/>
      <c r="F22" s="7"/>
      <c r="G22" s="7"/>
      <c r="H22" s="7"/>
      <c r="I22" s="10"/>
      <c r="J22" s="1"/>
    </row>
    <row r="23" ht="33.75" customHeight="1">
      <c r="A23" s="14" t="s">
        <v>31</v>
      </c>
      <c r="B23" s="10"/>
      <c r="C23" s="15" t="s">
        <v>32</v>
      </c>
      <c r="D23" s="7"/>
      <c r="E23" s="7"/>
      <c r="F23" s="7"/>
      <c r="G23" s="7"/>
      <c r="H23" s="7"/>
      <c r="I23" s="10"/>
      <c r="J23" s="1"/>
    </row>
    <row r="24" ht="15.75" customHeight="1">
      <c r="A24" s="18"/>
      <c r="B24" s="18"/>
      <c r="C24" s="19"/>
      <c r="D24" s="19"/>
      <c r="E24" s="19"/>
      <c r="F24" s="19"/>
      <c r="G24" s="19"/>
      <c r="H24" s="19"/>
      <c r="I24" s="19"/>
      <c r="J24" s="1"/>
    </row>
    <row r="25" ht="29.25" customHeight="1">
      <c r="A25" s="6" t="s">
        <v>33</v>
      </c>
      <c r="B25" s="7"/>
      <c r="C25" s="7"/>
      <c r="D25" s="7"/>
      <c r="E25" s="7"/>
      <c r="F25" s="7"/>
      <c r="G25" s="7"/>
      <c r="H25" s="7"/>
      <c r="I25" s="10"/>
      <c r="J25" s="1"/>
    </row>
    <row r="26" ht="31.5" customHeight="1">
      <c r="A26" s="15" t="s">
        <v>21</v>
      </c>
      <c r="B26" s="10"/>
      <c r="C26" s="15" t="s">
        <v>34</v>
      </c>
      <c r="D26" s="7"/>
      <c r="E26" s="7"/>
      <c r="F26" s="7"/>
      <c r="G26" s="7"/>
      <c r="H26" s="7"/>
      <c r="I26" s="10"/>
      <c r="J26" s="1"/>
    </row>
    <row r="27" ht="46.5" customHeight="1">
      <c r="A27" s="15" t="s">
        <v>23</v>
      </c>
      <c r="B27" s="10"/>
      <c r="C27" s="15" t="s">
        <v>35</v>
      </c>
      <c r="D27" s="7"/>
      <c r="E27" s="7"/>
      <c r="F27" s="7"/>
      <c r="G27" s="7"/>
      <c r="H27" s="7"/>
      <c r="I27" s="10"/>
      <c r="J27" s="1"/>
    </row>
    <row r="28" ht="46.5" customHeight="1">
      <c r="A28" s="14" t="s">
        <v>25</v>
      </c>
      <c r="B28" s="10"/>
      <c r="C28" s="15" t="s">
        <v>36</v>
      </c>
      <c r="D28" s="7"/>
      <c r="E28" s="7"/>
      <c r="F28" s="7"/>
      <c r="G28" s="7"/>
      <c r="H28" s="7"/>
      <c r="I28" s="10"/>
      <c r="J28" s="1"/>
    </row>
    <row r="29" ht="42.75" customHeight="1">
      <c r="A29" s="15" t="s">
        <v>27</v>
      </c>
      <c r="B29" s="10"/>
      <c r="C29" s="15" t="s">
        <v>37</v>
      </c>
      <c r="D29" s="7"/>
      <c r="E29" s="7"/>
      <c r="F29" s="7"/>
      <c r="G29" s="7"/>
      <c r="H29" s="7"/>
      <c r="I29" s="10"/>
      <c r="J29" s="1"/>
    </row>
    <row r="30" ht="40.5" customHeight="1">
      <c r="A30" s="15" t="s">
        <v>29</v>
      </c>
      <c r="B30" s="10"/>
      <c r="C30" s="15" t="s">
        <v>38</v>
      </c>
      <c r="D30" s="7"/>
      <c r="E30" s="7"/>
      <c r="F30" s="7"/>
      <c r="G30" s="7"/>
      <c r="H30" s="7"/>
      <c r="I30" s="10"/>
      <c r="J30" s="1"/>
    </row>
    <row r="31" ht="66.0" customHeight="1">
      <c r="A31" s="14" t="s">
        <v>31</v>
      </c>
      <c r="B31" s="10"/>
      <c r="C31" s="15" t="s">
        <v>39</v>
      </c>
      <c r="D31" s="7"/>
      <c r="E31" s="7"/>
      <c r="F31" s="7"/>
      <c r="G31" s="7"/>
      <c r="H31" s="7"/>
      <c r="I31" s="10"/>
      <c r="J31" s="1"/>
    </row>
    <row r="32" ht="61.5" customHeight="1">
      <c r="A32" s="15" t="s">
        <v>40</v>
      </c>
      <c r="B32" s="10"/>
      <c r="C32" s="15" t="s">
        <v>41</v>
      </c>
      <c r="D32" s="7"/>
      <c r="E32" s="7"/>
      <c r="F32" s="7"/>
      <c r="G32" s="7"/>
      <c r="H32" s="7"/>
      <c r="I32" s="10"/>
      <c r="J32" s="1"/>
    </row>
    <row r="33" ht="15.75" customHeight="1">
      <c r="A33" s="18"/>
      <c r="B33" s="18"/>
      <c r="C33" s="19"/>
      <c r="D33" s="19"/>
      <c r="E33" s="19"/>
      <c r="F33" s="19"/>
      <c r="G33" s="19"/>
      <c r="H33" s="19"/>
      <c r="I33" s="19"/>
    </row>
    <row r="34" ht="20.25" customHeight="1">
      <c r="A34" s="6" t="s">
        <v>42</v>
      </c>
      <c r="B34" s="7"/>
      <c r="C34" s="7"/>
      <c r="D34" s="7"/>
      <c r="E34" s="7"/>
      <c r="F34" s="7"/>
      <c r="G34" s="7"/>
      <c r="H34" s="7"/>
      <c r="I34" s="10"/>
    </row>
    <row r="35" ht="35.25" customHeight="1">
      <c r="A35" s="15" t="s">
        <v>43</v>
      </c>
      <c r="B35" s="10"/>
      <c r="C35" s="15" t="s">
        <v>44</v>
      </c>
      <c r="D35" s="7"/>
      <c r="E35" s="7"/>
      <c r="F35" s="7"/>
      <c r="G35" s="7"/>
      <c r="H35" s="7"/>
      <c r="I35" s="10"/>
    </row>
    <row r="36" ht="32.25" customHeight="1">
      <c r="A36" s="15" t="s">
        <v>45</v>
      </c>
      <c r="B36" s="10"/>
      <c r="C36" s="15" t="s">
        <v>46</v>
      </c>
      <c r="D36" s="7"/>
      <c r="E36" s="7"/>
      <c r="F36" s="7"/>
      <c r="G36" s="7"/>
      <c r="H36" s="7"/>
      <c r="I36" s="10"/>
    </row>
    <row r="37" ht="15.75" customHeight="1">
      <c r="A37" s="20" t="s">
        <v>47</v>
      </c>
      <c r="B37" s="21"/>
      <c r="C37" s="21"/>
      <c r="D37" s="21"/>
      <c r="E37" s="21"/>
      <c r="F37" s="21"/>
      <c r="G37" s="21"/>
      <c r="H37" s="21"/>
      <c r="I37" s="22"/>
    </row>
    <row r="38" ht="15.75" hidden="1" customHeight="1">
      <c r="A38" s="1"/>
      <c r="B38" s="1"/>
      <c r="C38" s="1"/>
      <c r="D38" s="1"/>
      <c r="E38" s="1"/>
      <c r="F38" s="1"/>
      <c r="G38" s="1"/>
      <c r="H38" s="1"/>
      <c r="I38" s="1"/>
    </row>
    <row r="39" ht="15.75" hidden="1" customHeight="1">
      <c r="A39" s="1"/>
      <c r="B39" s="1"/>
      <c r="C39" s="1"/>
      <c r="D39" s="1"/>
      <c r="E39" s="1"/>
      <c r="F39" s="1"/>
      <c r="G39" s="1"/>
      <c r="H39" s="1"/>
      <c r="I39" s="1"/>
    </row>
    <row r="40" ht="15.75" hidden="1" customHeight="1">
      <c r="A40" s="1"/>
      <c r="B40" s="1"/>
      <c r="C40" s="1"/>
      <c r="D40" s="1"/>
      <c r="E40" s="1"/>
      <c r="F40" s="1"/>
      <c r="G40" s="1"/>
      <c r="H40" s="1"/>
      <c r="I40" s="1"/>
    </row>
    <row r="41" ht="15.75" hidden="1" customHeight="1">
      <c r="A41" s="1"/>
      <c r="B41" s="1"/>
      <c r="C41" s="1"/>
      <c r="D41" s="1"/>
      <c r="E41" s="1"/>
      <c r="F41" s="1"/>
      <c r="G41" s="1"/>
      <c r="H41" s="1"/>
      <c r="I41" s="1"/>
    </row>
    <row r="42" ht="15.75" hidden="1" customHeight="1">
      <c r="A42" s="1"/>
      <c r="B42" s="1"/>
      <c r="C42" s="1"/>
      <c r="D42" s="1"/>
      <c r="E42" s="1"/>
      <c r="F42" s="1"/>
      <c r="G42" s="1"/>
      <c r="H42" s="1"/>
      <c r="I42" s="1"/>
    </row>
    <row r="43" ht="15.75" hidden="1" customHeight="1">
      <c r="A43" s="1"/>
      <c r="B43" s="1"/>
      <c r="C43" s="1"/>
      <c r="D43" s="1"/>
      <c r="E43" s="1"/>
      <c r="F43" s="1"/>
      <c r="G43" s="1"/>
      <c r="H43" s="1"/>
      <c r="I43" s="1"/>
    </row>
    <row r="44" ht="15.75" hidden="1" customHeight="1">
      <c r="A44" s="1"/>
      <c r="B44" s="1"/>
      <c r="C44" s="1"/>
      <c r="D44" s="1"/>
      <c r="E44" s="1"/>
      <c r="F44" s="1"/>
      <c r="G44" s="1"/>
      <c r="H44" s="1"/>
      <c r="I44" s="1"/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1">
    <mergeCell ref="A2:I2"/>
    <mergeCell ref="A3:I3"/>
    <mergeCell ref="A4:G4"/>
    <mergeCell ref="H4:I4"/>
    <mergeCell ref="A7:I7"/>
    <mergeCell ref="A8:B8"/>
    <mergeCell ref="C8:I8"/>
    <mergeCell ref="A9:B9"/>
    <mergeCell ref="C9:I9"/>
    <mergeCell ref="A10:B10"/>
    <mergeCell ref="C10:I10"/>
    <mergeCell ref="A11:B11"/>
    <mergeCell ref="C11:I11"/>
    <mergeCell ref="A12:I12"/>
    <mergeCell ref="A13:I13"/>
    <mergeCell ref="C14:I14"/>
    <mergeCell ref="C15:I15"/>
    <mergeCell ref="A17:I17"/>
    <mergeCell ref="A18:B18"/>
    <mergeCell ref="C18:I18"/>
    <mergeCell ref="C19:I19"/>
    <mergeCell ref="A28:B28"/>
    <mergeCell ref="A29:B29"/>
    <mergeCell ref="A30:B30"/>
    <mergeCell ref="A31:B31"/>
    <mergeCell ref="A32:B32"/>
    <mergeCell ref="A35:B35"/>
    <mergeCell ref="A36:B36"/>
    <mergeCell ref="A19:B19"/>
    <mergeCell ref="A20:B20"/>
    <mergeCell ref="A21:B21"/>
    <mergeCell ref="A22:B22"/>
    <mergeCell ref="A23:B23"/>
    <mergeCell ref="A26:B26"/>
    <mergeCell ref="A27:B27"/>
    <mergeCell ref="C20:I20"/>
    <mergeCell ref="C21:I21"/>
    <mergeCell ref="C22:I22"/>
    <mergeCell ref="C23:I23"/>
    <mergeCell ref="A25:I25"/>
    <mergeCell ref="C26:I26"/>
    <mergeCell ref="C27:I27"/>
    <mergeCell ref="C36:I36"/>
    <mergeCell ref="A37:I37"/>
    <mergeCell ref="C28:I28"/>
    <mergeCell ref="C29:I29"/>
    <mergeCell ref="C30:I30"/>
    <mergeCell ref="C31:I31"/>
    <mergeCell ref="C32:I32"/>
    <mergeCell ref="A34:I34"/>
    <mergeCell ref="C35:I35"/>
  </mergeCells>
  <printOptions/>
  <pageMargins bottom="0.787401575" footer="0.0" header="0.0" left="0.7" right="0.7" top="0.787401575"/>
  <pageSetup fitToHeight="0" paperSize="9"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 fitToPage="1"/>
  </sheetPr>
  <sheetViews>
    <sheetView workbookViewId="0"/>
  </sheetViews>
  <sheetFormatPr customHeight="1" defaultColWidth="12.63" defaultRowHeight="15.0"/>
  <cols>
    <col customWidth="1" min="1" max="1" width="57.38"/>
    <col customWidth="1" min="2" max="2" width="27.13"/>
    <col customWidth="1" hidden="1" min="3" max="3" width="8.0"/>
    <col customWidth="1" hidden="1" min="4" max="9" width="7.63"/>
    <col customWidth="1" min="10" max="26" width="7.63"/>
  </cols>
  <sheetData>
    <row r="1" ht="72.0" customHeight="1">
      <c r="A1" s="1"/>
      <c r="B1" s="1"/>
      <c r="C1" s="1"/>
    </row>
    <row r="2" ht="51.0" customHeight="1">
      <c r="A2" s="2" t="s">
        <v>0</v>
      </c>
      <c r="B2" s="4"/>
      <c r="C2" s="23"/>
      <c r="D2" s="23"/>
      <c r="E2" s="23"/>
      <c r="F2" s="23"/>
      <c r="G2" s="23"/>
      <c r="H2" s="23"/>
      <c r="I2" s="23"/>
    </row>
    <row r="3">
      <c r="A3" s="1"/>
      <c r="B3" s="1"/>
      <c r="C3" s="1"/>
    </row>
    <row r="4">
      <c r="A4" s="12" t="s">
        <v>48</v>
      </c>
      <c r="B4" s="1"/>
      <c r="C4" s="1"/>
    </row>
    <row r="5">
      <c r="A5" s="24" t="s">
        <v>49</v>
      </c>
      <c r="B5" s="1"/>
      <c r="C5" s="1"/>
    </row>
    <row r="6">
      <c r="A6" s="25" t="s">
        <v>50</v>
      </c>
      <c r="B6" s="25" t="s">
        <v>51</v>
      </c>
      <c r="C6" s="1"/>
    </row>
    <row r="7">
      <c r="A7" s="26" t="s">
        <v>52</v>
      </c>
      <c r="B7" s="26">
        <v>1.0</v>
      </c>
      <c r="C7" s="1"/>
    </row>
    <row r="8">
      <c r="A8" s="26" t="s">
        <v>53</v>
      </c>
      <c r="B8" s="27">
        <v>1.0</v>
      </c>
      <c r="C8" s="1"/>
    </row>
    <row r="9">
      <c r="A9" s="26" t="s">
        <v>10</v>
      </c>
      <c r="B9" s="28">
        <v>0.0</v>
      </c>
      <c r="C9" s="1"/>
    </row>
    <row r="10">
      <c r="A10" s="26" t="s">
        <v>12</v>
      </c>
      <c r="B10" s="28">
        <v>0.0</v>
      </c>
      <c r="C10" s="1"/>
    </row>
    <row r="11">
      <c r="A11" s="1"/>
      <c r="B11" s="1"/>
      <c r="C11" s="1"/>
    </row>
    <row r="12">
      <c r="A12" s="12" t="s">
        <v>54</v>
      </c>
      <c r="B12" s="1"/>
      <c r="C12" s="1"/>
    </row>
    <row r="13">
      <c r="A13" s="24" t="s">
        <v>55</v>
      </c>
      <c r="B13" s="1"/>
      <c r="C13" s="1"/>
    </row>
    <row r="14">
      <c r="A14" s="29" t="s">
        <v>56</v>
      </c>
      <c r="B14" s="30" t="s">
        <v>57</v>
      </c>
      <c r="C14" s="1"/>
    </row>
    <row r="15">
      <c r="A15" s="29" t="s">
        <v>58</v>
      </c>
      <c r="B15" s="30" t="s">
        <v>59</v>
      </c>
      <c r="C15" s="1"/>
    </row>
    <row r="16">
      <c r="A16" s="1"/>
      <c r="B16" s="1"/>
      <c r="C16" s="1"/>
    </row>
    <row r="17">
      <c r="A17" s="31" t="s">
        <v>60</v>
      </c>
      <c r="B17" s="1"/>
      <c r="C17" s="1"/>
    </row>
    <row r="18">
      <c r="A18" s="32" t="s">
        <v>61</v>
      </c>
      <c r="B18" s="1"/>
      <c r="C18" s="1"/>
    </row>
    <row r="19">
      <c r="A19" s="25" t="s">
        <v>62</v>
      </c>
      <c r="B19" s="25" t="s">
        <v>63</v>
      </c>
      <c r="C19" s="1"/>
    </row>
    <row r="20">
      <c r="A20" s="26" t="s">
        <v>21</v>
      </c>
      <c r="B20" s="33">
        <v>0.0</v>
      </c>
      <c r="C20" s="1"/>
    </row>
    <row r="21" ht="15.75" customHeight="1">
      <c r="A21" s="26" t="s">
        <v>23</v>
      </c>
      <c r="B21" s="33">
        <v>0.0</v>
      </c>
      <c r="C21" s="1"/>
    </row>
    <row r="22" ht="15.75" customHeight="1">
      <c r="A22" s="26" t="s">
        <v>25</v>
      </c>
      <c r="B22" s="33">
        <v>0.0</v>
      </c>
      <c r="C22" s="1"/>
    </row>
    <row r="23" ht="15.75" customHeight="1">
      <c r="A23" s="26" t="s">
        <v>27</v>
      </c>
      <c r="B23" s="34">
        <v>34263.0</v>
      </c>
      <c r="C23" s="1"/>
      <c r="J23" s="35">
        <v>20263.0</v>
      </c>
      <c r="K23" s="35">
        <v>14000.0</v>
      </c>
    </row>
    <row r="24" ht="15.75" customHeight="1">
      <c r="A24" s="26" t="s">
        <v>29</v>
      </c>
      <c r="B24" s="33">
        <v>0.0</v>
      </c>
      <c r="C24" s="1"/>
    </row>
    <row r="25" ht="15.75" customHeight="1">
      <c r="A25" s="26" t="s">
        <v>31</v>
      </c>
      <c r="B25" s="33">
        <v>0.0</v>
      </c>
      <c r="C25" s="1"/>
    </row>
    <row r="26" ht="15.75" customHeight="1">
      <c r="A26" s="11"/>
      <c r="B26" s="11"/>
      <c r="C26" s="1"/>
    </row>
    <row r="27" ht="15.75" customHeight="1">
      <c r="A27" s="12" t="s">
        <v>64</v>
      </c>
      <c r="B27" s="11"/>
      <c r="C27" s="1"/>
    </row>
    <row r="28" ht="15.75" customHeight="1">
      <c r="A28" s="36" t="s">
        <v>65</v>
      </c>
      <c r="B28" s="37">
        <f>B7+(0.5*B8)+(0.5*B10)+(0.3*B9)</f>
        <v>1.5</v>
      </c>
      <c r="C28" s="1"/>
    </row>
    <row r="29" ht="15.75" customHeight="1">
      <c r="A29" s="36" t="s">
        <v>66</v>
      </c>
      <c r="B29" s="38">
        <f>IFERROR(IF(SUM(B20:B25)&gt;0,SUM(B20:B25),"Zkontrolujte zadání!"),"Zkontrolujte zadání!")</f>
        <v>34263</v>
      </c>
      <c r="C29" s="1"/>
    </row>
    <row r="30" ht="15.75" customHeight="1">
      <c r="A30" s="12"/>
      <c r="B30" s="39"/>
      <c r="C30" s="1"/>
    </row>
    <row r="31" ht="15.75" customHeight="1">
      <c r="A31" s="40" t="s">
        <v>67</v>
      </c>
      <c r="B31" s="41">
        <f t="array" ref="B31">IFERROR(IF(AND(ISNUMBER(B28),ISNUMBER(B29)),IF(B29&gt;Data!B11,Data!A12,IFERROR(INDEX(Data!A3:A11,MATCH(MIN(IF(Data!B3:B11&gt;=B29,Data!B3:B11)),Data!B3:B11,0)),"Chyba")),"Zkontrolujte zadání!"),"Zkontrolujte zadání!")</f>
        <v>3</v>
      </c>
      <c r="C31" s="1"/>
    </row>
    <row r="32" ht="15.75" customHeight="1">
      <c r="A32" s="11"/>
      <c r="B32" s="11"/>
      <c r="C32" s="1"/>
    </row>
    <row r="33" ht="15.75" customHeight="1">
      <c r="A33" s="42" t="s">
        <v>68</v>
      </c>
      <c r="B33" s="43" t="str">
        <f>IF(ISNUMBER(B31),IF(OR(B31&lt;4,AND(B31&lt;6,B14="Ano"),AND(B31&lt;6,B15="Ano")),"Ano","Ne"),"?")</f>
        <v>Ano</v>
      </c>
      <c r="C33" s="1"/>
    </row>
    <row r="34" ht="15.75" customHeight="1">
      <c r="A34" s="44" t="s">
        <v>69</v>
      </c>
      <c r="B34" s="45"/>
      <c r="C34" s="1"/>
    </row>
    <row r="35" ht="15.75" customHeight="1">
      <c r="A35" s="24"/>
      <c r="B35" s="11"/>
      <c r="C35" s="1"/>
    </row>
    <row r="36" ht="15.0" customHeight="1">
      <c r="A36" s="42" t="s">
        <v>70</v>
      </c>
      <c r="B36" s="43" t="str">
        <f>IF(ISNUMBER(B31),IF(B31&lt;5,"Ano","Ne"),"?")</f>
        <v>Ano</v>
      </c>
      <c r="C36" s="1"/>
    </row>
    <row r="37" ht="12.75" customHeight="1">
      <c r="A37" s="44" t="s">
        <v>71</v>
      </c>
      <c r="B37" s="45"/>
      <c r="C37" s="1"/>
    </row>
    <row r="38" ht="15.75" customHeight="1">
      <c r="A38" s="11"/>
      <c r="B38" s="11"/>
      <c r="C38" s="1"/>
    </row>
    <row r="39" ht="15.75" customHeight="1">
      <c r="A39" s="42" t="s">
        <v>72</v>
      </c>
      <c r="B39" s="46" t="str">
        <f>IF(ISNUMBER(B31),IF(OR(B31&lt;4,AND(B31&lt;6,B14="Ano"),AND(B31&lt;6,B15="Ano")),"Ano","Ne"),"?")</f>
        <v>Ano</v>
      </c>
      <c r="C39" s="1"/>
    </row>
    <row r="40" ht="15.75" customHeight="1">
      <c r="A40" s="44" t="s">
        <v>73</v>
      </c>
      <c r="B40" s="47"/>
      <c r="C40" s="1"/>
    </row>
    <row r="41" ht="15.75" customHeight="1">
      <c r="A41" s="11"/>
      <c r="B41" s="11"/>
      <c r="C41" s="1"/>
    </row>
    <row r="42" ht="15.75" customHeight="1">
      <c r="A42" s="12" t="s">
        <v>74</v>
      </c>
      <c r="B42" s="11"/>
      <c r="C42" s="1"/>
    </row>
    <row r="43" ht="15.75" customHeight="1">
      <c r="A43" s="26" t="s">
        <v>75</v>
      </c>
      <c r="B43" s="33"/>
      <c r="C43" s="1"/>
    </row>
    <row r="44" ht="15.75" customHeight="1">
      <c r="A44" s="26" t="s">
        <v>76</v>
      </c>
      <c r="B44" s="33"/>
      <c r="C44" s="1"/>
    </row>
    <row r="45" ht="15.75" customHeight="1">
      <c r="A45" s="11" t="str">
        <f>CONCAT("Datum zpracování: ",DAY(TODAY()),". ",MONTH(TODAY()),". ",YEAR(TODAY()))</f>
        <v>#N/A</v>
      </c>
      <c r="B45" s="11"/>
      <c r="C45" s="1"/>
    </row>
    <row r="46" ht="15.75" customHeight="1">
      <c r="A46" s="11"/>
      <c r="B46" s="48"/>
      <c r="C46" s="1"/>
    </row>
    <row r="47" ht="15.75" customHeight="1">
      <c r="A47" s="49" t="str">
        <f>'Pokyny k vyplnění'!A37</f>
        <v>verze 1.2 (24. 6. 2026)</v>
      </c>
      <c r="B47" s="50" t="s">
        <v>77</v>
      </c>
      <c r="C47" s="1"/>
    </row>
    <row r="48" ht="15.75" hidden="1" customHeight="1">
      <c r="A48" s="51"/>
      <c r="B48" s="11"/>
      <c r="C48" s="1"/>
    </row>
    <row r="49" ht="15.75" hidden="1" customHeight="1">
      <c r="A49" s="52"/>
      <c r="B49" s="52"/>
    </row>
    <row r="50" ht="15.75" hidden="1" customHeight="1">
      <c r="A50" s="52"/>
      <c r="B50" s="52"/>
    </row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2:B2"/>
    <mergeCell ref="B33:B34"/>
    <mergeCell ref="B36:B37"/>
    <mergeCell ref="B39:B40"/>
  </mergeCells>
  <conditionalFormatting sqref="B29">
    <cfRule type="containsText" dxfId="0" priority="1" operator="containsText" text="Zkontrolujte">
      <formula>NOT(ISERROR(SEARCH(("Zkontrolujte"),(B29))))</formula>
    </cfRule>
  </conditionalFormatting>
  <conditionalFormatting sqref="B31">
    <cfRule type="containsText" dxfId="0" priority="2" operator="containsText" text="Zkontrolujte">
      <formula>NOT(ISERROR(SEARCH(("Zkontrolujte"),(B31))))</formula>
    </cfRule>
  </conditionalFormatting>
  <conditionalFormatting sqref="B31">
    <cfRule type="colorScale" priority="3">
      <colorScale>
        <cfvo type="formula" val="1"/>
        <cfvo type="formula" val="5"/>
        <cfvo type="formula" val="10"/>
        <color rgb="FF00B050"/>
        <color rgb="FFFFEB84"/>
        <color rgb="FFC00000"/>
      </colorScale>
    </cfRule>
  </conditionalFormatting>
  <conditionalFormatting sqref="B33:B34">
    <cfRule type="containsText" dxfId="1" priority="4" operator="containsText" text="Ano">
      <formula>NOT(ISERROR(SEARCH(("Ano"),(B33))))</formula>
    </cfRule>
  </conditionalFormatting>
  <conditionalFormatting sqref="B33:B34">
    <cfRule type="containsText" dxfId="2" priority="5" operator="containsText" text="Ne">
      <formula>NOT(ISERROR(SEARCH(("Ne"),(B33))))</formula>
    </cfRule>
  </conditionalFormatting>
  <conditionalFormatting sqref="B33:B34">
    <cfRule type="containsText" dxfId="0" priority="6" operator="containsText" text="?">
      <formula>NOT(ISERROR(SEARCH(("?"),(B33))))</formula>
    </cfRule>
  </conditionalFormatting>
  <conditionalFormatting sqref="B36:B37">
    <cfRule type="containsText" dxfId="1" priority="7" operator="containsText" text="Ano">
      <formula>NOT(ISERROR(SEARCH(("Ano"),(B36))))</formula>
    </cfRule>
  </conditionalFormatting>
  <conditionalFormatting sqref="B36:B37">
    <cfRule type="containsText" dxfId="2" priority="8" operator="containsText" text="Ne">
      <formula>NOT(ISERROR(SEARCH(("Ne"),(B36))))</formula>
    </cfRule>
  </conditionalFormatting>
  <conditionalFormatting sqref="B36:B37">
    <cfRule type="containsText" dxfId="0" priority="9" operator="containsText" text="?">
      <formula>NOT(ISERROR(SEARCH(("?"),(B36))))</formula>
    </cfRule>
  </conditionalFormatting>
  <conditionalFormatting sqref="B39:B40">
    <cfRule type="cellIs" dxfId="2" priority="10" operator="equal">
      <formula>"NE"</formula>
    </cfRule>
  </conditionalFormatting>
  <conditionalFormatting sqref="B39:B40">
    <cfRule type="cellIs" dxfId="3" priority="11" operator="equal">
      <formula>"Ano"</formula>
    </cfRule>
  </conditionalFormatting>
  <dataValidations>
    <dataValidation type="decimal" operator="greaterThanOrEqual" allowBlank="1" showInputMessage="1" showErrorMessage="1" prompt="Zadejte částku odpovídající čistému měsíčnímu příjmu za všechny členy domácnosti. Pokud pro Vaši domácnost není daný druh příjmu relevantní, vložte v příslušném řádku hodnotu nula." sqref="B20:B25">
      <formula1>0.0</formula1>
    </dataValidation>
    <dataValidation type="list" allowBlank="1" showInputMessage="1" showErrorMessage="1" prompt="Zadejte, zda je v domácnosti alespoň jedna osoba, která pobírá invalidní důchod III. stupně." sqref="B15">
      <formula1>"Ano,Ne"</formula1>
    </dataValidation>
    <dataValidation type="list" allowBlank="1" showInputMessage="1" showErrorMessage="1" prompt="Zvolte, zda se jedná o domácnost složenou výhradně z osob pobírajících starobní důchod." sqref="B14">
      <formula1>"Ano,Ne"</formula1>
    </dataValidation>
    <dataValidation type="decimal" allowBlank="1" showInputMessage="1" showErrorMessage="1" prompt="Zadejte počet členů domácnosti v dané kategorii. Pokud v domácnosti takoví členové nejsou, zadejte hodnotu nula." sqref="B8:B10">
      <formula1>0.0</formula1>
      <formula2>15.0</formula2>
    </dataValidation>
    <dataValidation type="decimal" operator="equal" allowBlank="1" showInputMessage="1" showErrorMessage="1" prompt="První člen domácnosti. Ponechte vyplněnou hodnotu jedna." sqref="B7">
      <formula1>1.0</formula1>
    </dataValidation>
  </dataValidation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0D0D0"/>
    <pageSetUpPr fitToPage="1"/>
  </sheetPr>
  <sheetViews>
    <sheetView workbookViewId="0"/>
  </sheetViews>
  <sheetFormatPr customHeight="1" defaultColWidth="12.63" defaultRowHeight="15.0"/>
  <cols>
    <col customWidth="1" min="1" max="1" width="36.63"/>
    <col customWidth="1" min="2" max="2" width="10.25"/>
    <col customWidth="1" min="3" max="3" width="14.0"/>
    <col customWidth="1" min="4" max="4" width="10.5"/>
    <col customWidth="1" min="5" max="5" width="16.38"/>
    <col customWidth="1" min="6" max="11" width="8.88"/>
    <col customWidth="1" min="12" max="14" width="9.63"/>
    <col customWidth="1" min="15" max="15" width="8.0"/>
    <col customWidth="1" hidden="1" min="16" max="17" width="7.63"/>
    <col customWidth="1" min="18" max="26" width="7.63"/>
  </cols>
  <sheetData>
    <row r="1">
      <c r="A1" s="53"/>
      <c r="B1" s="54"/>
      <c r="C1" s="54"/>
      <c r="D1" s="54"/>
      <c r="E1" s="55"/>
      <c r="F1" s="56" t="s">
        <v>78</v>
      </c>
      <c r="G1" s="57"/>
      <c r="H1" s="57"/>
      <c r="I1" s="57"/>
      <c r="J1" s="57"/>
      <c r="K1" s="57"/>
      <c r="L1" s="57"/>
      <c r="M1" s="57"/>
      <c r="N1" s="57"/>
      <c r="O1" s="58"/>
    </row>
    <row r="2">
      <c r="A2" s="59" t="s">
        <v>79</v>
      </c>
      <c r="B2" s="59" t="s">
        <v>80</v>
      </c>
      <c r="C2" s="59" t="s">
        <v>81</v>
      </c>
      <c r="D2" s="59" t="s">
        <v>82</v>
      </c>
      <c r="E2" s="59" t="s">
        <v>83</v>
      </c>
      <c r="F2" s="59">
        <v>1.0</v>
      </c>
      <c r="G2" s="59">
        <v>2.0</v>
      </c>
      <c r="H2" s="59">
        <v>3.0</v>
      </c>
      <c r="I2" s="59">
        <v>4.0</v>
      </c>
      <c r="J2" s="59">
        <v>5.0</v>
      </c>
      <c r="K2" s="59">
        <v>6.0</v>
      </c>
      <c r="L2" s="59">
        <v>7.0</v>
      </c>
      <c r="M2" s="59">
        <v>8.0</v>
      </c>
      <c r="N2" s="59">
        <v>9.0</v>
      </c>
      <c r="O2" s="59">
        <v>10.0</v>
      </c>
    </row>
    <row r="3">
      <c r="A3" s="60" t="s">
        <v>84</v>
      </c>
      <c r="B3" s="60">
        <v>1.0</v>
      </c>
      <c r="C3" s="60">
        <v>0.0</v>
      </c>
      <c r="D3" s="60">
        <v>0.0</v>
      </c>
      <c r="E3" s="60">
        <f t="shared" ref="E3:E12" si="1">B3+0.5*C3+0.3*D3</f>
        <v>1</v>
      </c>
      <c r="F3" s="61">
        <v>19416.666666666668</v>
      </c>
      <c r="G3" s="61">
        <v>22765.833333333332</v>
      </c>
      <c r="H3" s="61">
        <v>25425.5</v>
      </c>
      <c r="I3" s="61">
        <v>28198.0</v>
      </c>
      <c r="J3" s="61">
        <v>31058.333333333332</v>
      </c>
      <c r="K3" s="61">
        <v>34417.0</v>
      </c>
      <c r="L3" s="61">
        <v>38513.416666666664</v>
      </c>
      <c r="M3" s="61">
        <v>44216.5</v>
      </c>
      <c r="N3" s="61">
        <v>54056.0</v>
      </c>
      <c r="O3" s="60"/>
    </row>
    <row r="4">
      <c r="A4" s="60" t="s">
        <v>85</v>
      </c>
      <c r="B4" s="60">
        <v>1.0</v>
      </c>
      <c r="C4" s="60">
        <v>0.0</v>
      </c>
      <c r="D4" s="60">
        <v>1.0</v>
      </c>
      <c r="E4" s="60">
        <f t="shared" si="1"/>
        <v>1.3</v>
      </c>
      <c r="F4" s="61">
        <v>25241.666666666668</v>
      </c>
      <c r="G4" s="61">
        <v>29595.583333333332</v>
      </c>
      <c r="H4" s="61">
        <v>33053.15</v>
      </c>
      <c r="I4" s="61">
        <v>36657.4</v>
      </c>
      <c r="J4" s="61">
        <v>40375.833333333336</v>
      </c>
      <c r="K4" s="61">
        <v>44742.1</v>
      </c>
      <c r="L4" s="61">
        <v>50067.441666666666</v>
      </c>
      <c r="M4" s="61">
        <v>57481.450000000004</v>
      </c>
      <c r="N4" s="61">
        <v>70272.8</v>
      </c>
      <c r="O4" s="60"/>
      <c r="Q4" s="62"/>
    </row>
    <row r="5">
      <c r="A5" s="60" t="s">
        <v>86</v>
      </c>
      <c r="B5" s="60">
        <v>1.0</v>
      </c>
      <c r="C5" s="60">
        <v>0.0</v>
      </c>
      <c r="D5" s="60">
        <v>2.0</v>
      </c>
      <c r="E5" s="60">
        <f t="shared" si="1"/>
        <v>1.6</v>
      </c>
      <c r="F5" s="61">
        <v>31066.66666666667</v>
      </c>
      <c r="G5" s="61">
        <v>36425.333333333336</v>
      </c>
      <c r="H5" s="61">
        <v>40680.8</v>
      </c>
      <c r="I5" s="61">
        <v>45116.8</v>
      </c>
      <c r="J5" s="61">
        <v>49693.333333333336</v>
      </c>
      <c r="K5" s="61">
        <v>55067.200000000004</v>
      </c>
      <c r="L5" s="61">
        <v>61621.46666666667</v>
      </c>
      <c r="M5" s="61">
        <v>70746.40000000001</v>
      </c>
      <c r="N5" s="61">
        <v>86489.6</v>
      </c>
      <c r="O5" s="60"/>
    </row>
    <row r="6">
      <c r="A6" s="60" t="s">
        <v>87</v>
      </c>
      <c r="B6" s="60">
        <v>1.0</v>
      </c>
      <c r="C6" s="60">
        <v>1.0</v>
      </c>
      <c r="D6" s="60">
        <v>0.0</v>
      </c>
      <c r="E6" s="60">
        <f t="shared" si="1"/>
        <v>1.5</v>
      </c>
      <c r="F6" s="61">
        <v>29125.0</v>
      </c>
      <c r="G6" s="61">
        <v>34148.75</v>
      </c>
      <c r="H6" s="61">
        <v>38138.25</v>
      </c>
      <c r="I6" s="61">
        <v>42297.0</v>
      </c>
      <c r="J6" s="61">
        <v>46587.5</v>
      </c>
      <c r="K6" s="61">
        <v>51625.5</v>
      </c>
      <c r="L6" s="61">
        <v>57770.125</v>
      </c>
      <c r="M6" s="61">
        <v>66324.75</v>
      </c>
      <c r="N6" s="61">
        <v>81084.0</v>
      </c>
      <c r="O6" s="60"/>
    </row>
    <row r="7">
      <c r="A7" s="60" t="s">
        <v>88</v>
      </c>
      <c r="B7" s="60">
        <v>1.0</v>
      </c>
      <c r="C7" s="60">
        <v>1.0</v>
      </c>
      <c r="D7" s="60">
        <v>1.0</v>
      </c>
      <c r="E7" s="60">
        <f t="shared" si="1"/>
        <v>1.8</v>
      </c>
      <c r="F7" s="61">
        <v>34950.0</v>
      </c>
      <c r="G7" s="61">
        <v>40978.5</v>
      </c>
      <c r="H7" s="61">
        <v>45765.9</v>
      </c>
      <c r="I7" s="61">
        <v>50756.4</v>
      </c>
      <c r="J7" s="61">
        <v>55905.0</v>
      </c>
      <c r="K7" s="61">
        <v>61950.6</v>
      </c>
      <c r="L7" s="61">
        <v>69324.15</v>
      </c>
      <c r="M7" s="61">
        <v>79589.7</v>
      </c>
      <c r="N7" s="61">
        <v>97300.8</v>
      </c>
      <c r="O7" s="60"/>
    </row>
    <row r="8">
      <c r="A8" s="60" t="s">
        <v>89</v>
      </c>
      <c r="B8" s="60">
        <v>1.0</v>
      </c>
      <c r="C8" s="60">
        <v>1.0</v>
      </c>
      <c r="D8" s="60">
        <v>2.0</v>
      </c>
      <c r="E8" s="60">
        <f t="shared" si="1"/>
        <v>2.1</v>
      </c>
      <c r="F8" s="61">
        <v>40775.00000000001</v>
      </c>
      <c r="G8" s="61">
        <v>47808.25</v>
      </c>
      <c r="H8" s="61">
        <v>53393.55</v>
      </c>
      <c r="I8" s="61">
        <v>59215.8</v>
      </c>
      <c r="J8" s="61">
        <v>65222.5</v>
      </c>
      <c r="K8" s="61">
        <v>72275.7</v>
      </c>
      <c r="L8" s="61">
        <v>80878.175</v>
      </c>
      <c r="M8" s="61">
        <v>92854.65000000001</v>
      </c>
      <c r="N8" s="61">
        <v>113517.6</v>
      </c>
      <c r="O8" s="60"/>
    </row>
    <row r="9">
      <c r="A9" s="60" t="s">
        <v>90</v>
      </c>
      <c r="B9" s="60">
        <v>1.0</v>
      </c>
      <c r="C9" s="60">
        <v>2.0</v>
      </c>
      <c r="D9" s="60">
        <v>1.0</v>
      </c>
      <c r="E9" s="60">
        <f t="shared" si="1"/>
        <v>2.3</v>
      </c>
      <c r="F9" s="61">
        <v>44658.333333333336</v>
      </c>
      <c r="G9" s="61">
        <v>52361.41666666666</v>
      </c>
      <c r="H9" s="61">
        <v>58478.649999999994</v>
      </c>
      <c r="I9" s="61">
        <v>64855.399999999994</v>
      </c>
      <c r="J9" s="61">
        <v>71434.16666666666</v>
      </c>
      <c r="K9" s="61">
        <v>79159.09999999999</v>
      </c>
      <c r="L9" s="61">
        <v>88580.85833333332</v>
      </c>
      <c r="M9" s="61">
        <v>101697.95</v>
      </c>
      <c r="N9" s="61">
        <v>124328.79999999999</v>
      </c>
      <c r="O9" s="60"/>
    </row>
    <row r="10">
      <c r="A10" s="60" t="s">
        <v>91</v>
      </c>
      <c r="B10" s="60">
        <v>1.0</v>
      </c>
      <c r="C10" s="60">
        <v>2.0</v>
      </c>
      <c r="D10" s="60">
        <v>2.0</v>
      </c>
      <c r="E10" s="60">
        <f t="shared" si="1"/>
        <v>2.6</v>
      </c>
      <c r="F10" s="61">
        <v>50483.333333333336</v>
      </c>
      <c r="G10" s="61">
        <v>59191.166666666664</v>
      </c>
      <c r="H10" s="61">
        <v>66106.3</v>
      </c>
      <c r="I10" s="61">
        <v>73314.8</v>
      </c>
      <c r="J10" s="61">
        <v>80751.66666666667</v>
      </c>
      <c r="K10" s="61">
        <v>89484.2</v>
      </c>
      <c r="L10" s="61">
        <v>100134.88333333333</v>
      </c>
      <c r="M10" s="61">
        <v>114962.90000000001</v>
      </c>
      <c r="N10" s="61">
        <v>140545.6</v>
      </c>
      <c r="O10" s="60"/>
    </row>
    <row r="11">
      <c r="A11" s="60" t="s">
        <v>92</v>
      </c>
      <c r="B11" s="60">
        <v>1.0</v>
      </c>
      <c r="C11" s="60">
        <v>1.0</v>
      </c>
      <c r="D11" s="60">
        <v>3.0</v>
      </c>
      <c r="E11" s="60">
        <f t="shared" si="1"/>
        <v>2.4</v>
      </c>
      <c r="F11" s="61">
        <v>46600.0</v>
      </c>
      <c r="G11" s="61">
        <v>54637.99999999999</v>
      </c>
      <c r="H11" s="61">
        <v>61021.2</v>
      </c>
      <c r="I11" s="61">
        <v>67675.2</v>
      </c>
      <c r="J11" s="61">
        <v>74540.0</v>
      </c>
      <c r="K11" s="61">
        <v>82600.8</v>
      </c>
      <c r="L11" s="61">
        <v>92432.2</v>
      </c>
      <c r="M11" s="61">
        <v>106119.59999999999</v>
      </c>
      <c r="N11" s="61">
        <v>129734.4</v>
      </c>
      <c r="O11" s="60"/>
    </row>
    <row r="12">
      <c r="A12" s="60" t="s">
        <v>93</v>
      </c>
      <c r="B12" s="60">
        <v>1.0</v>
      </c>
      <c r="C12" s="60">
        <v>1.0</v>
      </c>
      <c r="D12" s="60">
        <v>4.0</v>
      </c>
      <c r="E12" s="60">
        <f t="shared" si="1"/>
        <v>2.7</v>
      </c>
      <c r="F12" s="61">
        <v>52425.00000000001</v>
      </c>
      <c r="G12" s="61">
        <v>61467.75</v>
      </c>
      <c r="H12" s="61">
        <v>68648.85</v>
      </c>
      <c r="I12" s="61">
        <v>76134.6</v>
      </c>
      <c r="J12" s="61">
        <v>83857.5</v>
      </c>
      <c r="K12" s="61">
        <v>92925.90000000001</v>
      </c>
      <c r="L12" s="61">
        <v>103986.225</v>
      </c>
      <c r="M12" s="61">
        <v>119384.55</v>
      </c>
      <c r="N12" s="61">
        <v>145951.2</v>
      </c>
      <c r="O12" s="60"/>
    </row>
    <row r="13">
      <c r="A13" s="63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</row>
    <row r="14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</row>
    <row r="15">
      <c r="A15" s="64" t="s">
        <v>94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</row>
    <row r="16">
      <c r="A16" s="63" t="s">
        <v>95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</row>
    <row r="17">
      <c r="A17" s="63"/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</row>
    <row r="18">
      <c r="A18" s="64" t="s">
        <v>96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</row>
    <row r="19">
      <c r="A19" s="63" t="s">
        <v>97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</row>
    <row r="20">
      <c r="A20" s="63" t="s">
        <v>98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5"/>
      <c r="M20" s="65"/>
      <c r="N20" s="65"/>
      <c r="O20" s="65"/>
    </row>
    <row r="21" ht="15.75" customHeight="1">
      <c r="A21" s="63" t="s">
        <v>99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</row>
    <row r="22" ht="15.75" hidden="1" customHeight="1">
      <c r="A22" s="60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</row>
    <row r="23" ht="15.75" hidden="1" customHeight="1">
      <c r="A23" s="66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F1:O1"/>
    <mergeCell ref="A23:O23"/>
  </mergeCells>
  <printOptions/>
  <pageMargins bottom="0.787401575" footer="0.0" header="0.0" left="0.7" right="0.7" top="0.787401575"/>
  <pageSetup fitToHeight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0D0D0"/>
    <pageSetUpPr/>
  </sheetPr>
  <sheetViews>
    <sheetView workbookViewId="0"/>
  </sheetViews>
  <sheetFormatPr customHeight="1" defaultColWidth="12.63" defaultRowHeight="15.0"/>
  <cols>
    <col customWidth="1" min="1" max="3" width="8.0"/>
    <col customWidth="1" hidden="1" min="4" max="6" width="8.0"/>
    <col customWidth="1" min="7" max="26" width="7.63"/>
  </cols>
  <sheetData>
    <row r="1">
      <c r="A1" s="67" t="s">
        <v>100</v>
      </c>
      <c r="B1" s="67" t="s">
        <v>101</v>
      </c>
      <c r="C1" s="67" t="s">
        <v>102</v>
      </c>
    </row>
    <row r="2">
      <c r="A2" s="67"/>
      <c r="B2" s="67">
        <f>'Výpočtový nástroj'!B28</f>
        <v>1.5</v>
      </c>
      <c r="C2" s="67">
        <v>1.0</v>
      </c>
    </row>
    <row r="3">
      <c r="A3" s="67">
        <v>1.0</v>
      </c>
      <c r="B3" s="67">
        <f>'Výpočtový nástroj'!$B$28*Data!C3</f>
        <v>29125</v>
      </c>
      <c r="C3" s="68">
        <f t="array" ref="C3:C11">TRANSPOSE('Definice decilů'!F3:N3)</f>
        <v>19416.66667</v>
      </c>
    </row>
    <row r="4">
      <c r="A4" s="67">
        <v>2.0</v>
      </c>
      <c r="B4" s="67">
        <f>'Výpočtový nástroj'!$B$28*Data!C4</f>
        <v>34148.75</v>
      </c>
      <c r="C4" s="68">
        <v>22765.833333333332</v>
      </c>
    </row>
    <row r="5">
      <c r="A5" s="67">
        <v>3.0</v>
      </c>
      <c r="B5" s="67">
        <f>'Výpočtový nástroj'!$B$28*Data!C5</f>
        <v>38138.25</v>
      </c>
      <c r="C5" s="68">
        <v>25425.5</v>
      </c>
    </row>
    <row r="6">
      <c r="A6" s="67">
        <v>4.0</v>
      </c>
      <c r="B6" s="67">
        <f>'Výpočtový nástroj'!$B$28*Data!C6</f>
        <v>42297</v>
      </c>
      <c r="C6" s="68">
        <v>28198.0</v>
      </c>
    </row>
    <row r="7">
      <c r="A7" s="67">
        <v>5.0</v>
      </c>
      <c r="B7" s="67">
        <f>'Výpočtový nástroj'!$B$28*Data!C7</f>
        <v>46587.5</v>
      </c>
      <c r="C7" s="68">
        <v>31058.333333333332</v>
      </c>
    </row>
    <row r="8">
      <c r="A8" s="67">
        <v>6.0</v>
      </c>
      <c r="B8" s="67">
        <f>'Výpočtový nástroj'!$B$28*Data!C8</f>
        <v>51625.5</v>
      </c>
      <c r="C8" s="68">
        <v>34417.0</v>
      </c>
    </row>
    <row r="9">
      <c r="A9" s="67">
        <v>7.0</v>
      </c>
      <c r="B9" s="67">
        <f>'Výpočtový nástroj'!$B$28*Data!C9</f>
        <v>57770.125</v>
      </c>
      <c r="C9" s="68">
        <v>38513.416666666664</v>
      </c>
    </row>
    <row r="10">
      <c r="A10" s="67">
        <v>8.0</v>
      </c>
      <c r="B10" s="67">
        <f>'Výpočtový nástroj'!$B$28*Data!C10</f>
        <v>66324.75</v>
      </c>
      <c r="C10" s="68">
        <v>44216.5</v>
      </c>
    </row>
    <row r="11">
      <c r="A11" s="67">
        <v>9.0</v>
      </c>
      <c r="B11" s="67">
        <f>'Výpočtový nástroj'!$B$28*Data!C11</f>
        <v>81084</v>
      </c>
      <c r="C11" s="68">
        <v>54056.0</v>
      </c>
    </row>
    <row r="12">
      <c r="A12" s="67">
        <v>10.0</v>
      </c>
      <c r="B12" s="67"/>
      <c r="C12" s="6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7" right="0.7" top="0.7874015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2026-05-29T10:30:41Z</dcterms:created>
  <dc:creator>Jakub Hrbek</dc:creator>
</cp:coreProperties>
</file>